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БЮДЖЕТ 2025\БЮДЖЕТ  на 2025-2027 г\"/>
    </mc:Choice>
  </mc:AlternateContent>
  <bookViews>
    <workbookView xWindow="0" yWindow="0" windowWidth="23040" windowHeight="8808"/>
  </bookViews>
  <sheets>
    <sheet name="data" sheetId="1" r:id="rId1"/>
  </sheets>
  <definedNames>
    <definedName name="_dep27" localSheetId="0">data!#REF!</definedName>
    <definedName name="_xlnm._FilterDatabase" localSheetId="0" hidden="1">data!$A$3:$I$15</definedName>
    <definedName name="_xlnm.Print_Titles" localSheetId="0">data!$2:$3</definedName>
    <definedName name="_xlnm.Print_Area" localSheetId="0">data!$A$1:$I$23</definedName>
  </definedNames>
  <calcPr calcId="152511"/>
</workbook>
</file>

<file path=xl/calcChain.xml><?xml version="1.0" encoding="utf-8"?>
<calcChain xmlns="http://schemas.openxmlformats.org/spreadsheetml/2006/main">
  <c r="G5" i="1" l="1"/>
  <c r="F5" i="1"/>
  <c r="E5" i="1"/>
  <c r="F21" i="1" l="1"/>
  <c r="F20" i="1" l="1"/>
  <c r="F18" i="1"/>
  <c r="I8" i="1"/>
  <c r="H8" i="1"/>
  <c r="E8" i="1"/>
  <c r="D8" i="1"/>
  <c r="C8" i="1"/>
  <c r="C5" i="1" s="1"/>
  <c r="D6" i="1" l="1"/>
  <c r="D5" i="1" s="1"/>
  <c r="E6" i="1"/>
  <c r="H6" i="1"/>
  <c r="H5" i="1" s="1"/>
  <c r="I6" i="1"/>
  <c r="I5" i="1" s="1"/>
  <c r="E17" i="1" l="1"/>
  <c r="I16" i="1"/>
  <c r="H16" i="1"/>
  <c r="E16" i="1"/>
  <c r="I17" i="1"/>
  <c r="H17" i="1"/>
  <c r="D17" i="1"/>
  <c r="D16" i="1"/>
  <c r="C16" i="1"/>
  <c r="C17" i="1"/>
  <c r="G10" i="1"/>
  <c r="F10" i="1"/>
  <c r="G20" i="1"/>
  <c r="G19" i="1"/>
  <c r="G18" i="1"/>
  <c r="G15" i="1"/>
  <c r="G9" i="1"/>
  <c r="G8" i="1" s="1"/>
  <c r="G7" i="1"/>
  <c r="G6" i="1" s="1"/>
  <c r="F19" i="1"/>
  <c r="F15" i="1"/>
  <c r="F9" i="1"/>
  <c r="F7" i="1"/>
  <c r="F6" i="1" s="1"/>
  <c r="F8" i="1" l="1"/>
  <c r="F16" i="1"/>
  <c r="G17" i="1"/>
  <c r="H4" i="1"/>
  <c r="E4" i="1"/>
  <c r="F17" i="1"/>
  <c r="G16" i="1"/>
  <c r="I4" i="1"/>
  <c r="D4" i="1"/>
  <c r="C4" i="1"/>
  <c r="G4" i="1" l="1"/>
  <c r="F4" i="1"/>
</calcChain>
</file>

<file path=xl/sharedStrings.xml><?xml version="1.0" encoding="utf-8"?>
<sst xmlns="http://schemas.openxmlformats.org/spreadsheetml/2006/main" count="54" uniqueCount="54">
  <si>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</si>
  <si>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</si>
  <si>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</si>
  <si>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</si>
  <si>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</si>
  <si>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</si>
  <si>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</si>
  <si>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</si>
  <si>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</si>
  <si>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</si>
  <si>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</si>
  <si>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</si>
  <si>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</si>
  <si>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</si>
  <si>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</si>
  <si>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ВСЕГО ДОХОДОВ</t>
  </si>
  <si>
    <t>8</t>
  </si>
  <si>
    <t>9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</si>
  <si>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</si>
  <si>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</si>
  <si>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</si>
  <si>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</si>
  <si>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</si>
  <si>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2 00 00000 00 0000 000</t>
  </si>
  <si>
    <t>2 02 00000 00 0000 000</t>
  </si>
  <si>
    <t>2025 год</t>
  </si>
  <si>
    <t>2026 год</t>
  </si>
  <si>
    <t>2 02 10000 00 0000 150</t>
  </si>
  <si>
    <t>2 02 20000 00 0000 150</t>
  </si>
  <si>
    <t>2 02 30000 00 0000 150</t>
  </si>
  <si>
    <t>1 06 00000 00 0000 000</t>
  </si>
  <si>
    <t>НАЛОГИ НА ИМУЩЕСТВО</t>
  </si>
  <si>
    <t>1 06 0103010 0000 000</t>
  </si>
  <si>
    <t>Налог на имущество физических лиц,взимаемый по ставкам,применяемым к объектам налогооблажения, расположенным в границах сельских поселений</t>
  </si>
  <si>
    <t>1 06 06000 00 0000 110</t>
  </si>
  <si>
    <t xml:space="preserve">Земельный налог </t>
  </si>
  <si>
    <t>1 17 00000 00 0000 000</t>
  </si>
  <si>
    <t>ПРОЧИЕ НЕНАЛОГОВЫЕ ДОХОДЫ</t>
  </si>
  <si>
    <t>2 02 40000 00 0000 150</t>
  </si>
  <si>
    <t>Иные межбюджетные трансферты</t>
  </si>
  <si>
    <t>Сведения о доходах  бюджета Вороновологского сельского поселения Брасовского муниципального района на 2025 год и на плановый период 2026 и 2027 годов в сравнении с ожидаемым исполнением за 2024 год и отчетом за 2023 год</t>
  </si>
  <si>
    <t>2023 год (факт)</t>
  </si>
  <si>
    <t>2024 год (оценка)</t>
  </si>
  <si>
    <t>отклонение от исполнения 2023 года</t>
  </si>
  <si>
    <t>отклонение от оценки исполнения 2024 года</t>
  </si>
  <si>
    <t>2027 год</t>
  </si>
  <si>
    <t>1 16 00000 00 0000 000</t>
  </si>
  <si>
    <t>ШТРАФЫ,САНКЦИИ,ВОЗМЕЩЕНИЕ УЩЕРБА</t>
  </si>
  <si>
    <t>1 16 07010 10 0000 140</t>
  </si>
  <si>
    <t xml:space="preserve"> Штрафы,неустойки,пени,уплаченные в случае просрочки исполнения поставщиком (подрядчиком,сполнителем)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</si>
  <si>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1 14 00000 00 000 000</t>
  </si>
  <si>
    <t>ДОХОДЫ ОТ ПРОДАЖИ МАТЕРИАЛЬНЫХ И НЕМАТЕРИАЛЬНЫХ АКТИВОВ</t>
  </si>
  <si>
    <t>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</si>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</sst>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3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9" fontId="14" fillId="0" borderId="2" xfId="31" applyNumberFormat="1" applyFont="1" applyBorder="1" applyAlignment="1" applyProtection="1">
      <alignment horizontal="left" vertical="center" wrapText="1"/>
      <protection locked="0"/>
    </xf>
    <xf numFmtId="49" fontId="14" fillId="0" borderId="2" xfId="31" applyNumberFormat="1" applyFont="1" applyBorder="1" applyAlignment="1" applyProtection="1">
      <alignment horizontal="center" vertical="center" wrapText="1"/>
      <protection locked="0"/>
    </xf>
    <xf numFmtId="4" fontId="14" fillId="8" borderId="2" xfId="10" applyNumberFormat="1" applyFont="1" applyFill="1" applyBorder="1" applyAlignment="1" applyProtection="1">
      <alignment horizontal="center" vertical="center" shrinkToFit="1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view="pageBreakPreview" zoomScale="62" zoomScaleNormal="62" zoomScaleSheetLayoutView="62" workbookViewId="0">
      <pane ySplit="3" topLeftCell="A4" activePane="bottomLeft" state="frozen"/>
      <selection pane="bottomLeft" activeCell="I22" sqref="I22"/>
    </sheetView>
  </sheetViews>
  <sheetFormatPr defaultColWidth="9.109375" defaultRowHeight="15" x14ac:dyDescent="0.35"/>
  <cols>
    <col min="1" max="1" width="25.88671875" style="25" customWidth="1"/>
    <col min="2" max="2" width="73.6640625" style="10" customWidth="1"/>
    <col min="3" max="3" width="23.109375" style="10" customWidth="1"/>
    <col min="4" max="5" width="23.109375" style="5" customWidth="1"/>
    <col min="6" max="6" width="21.5546875" style="5" customWidth="1"/>
    <col min="7" max="9" width="22" style="5" customWidth="1"/>
    <col min="10" max="11" width="9.109375" style="5"/>
    <col min="12" max="12" width="15.33203125" style="5" bestFit="1" customWidth="1"/>
    <col min="13" max="16384" width="9.109375" style="5"/>
  </cols>
  <sheetData>
    <row r="1" spans="1:12" ht="28.5" customHeight="1" x14ac:dyDescent="0.35">
      <c r="A1" s="32" t="s">
        <v>40</v>
      </c>
      <c r="B1" s="32"/>
      <c r="C1" s="32"/>
      <c r="D1" s="32"/>
      <c r="E1" s="32"/>
      <c r="F1" s="32"/>
      <c r="G1" s="32"/>
      <c r="H1" s="32"/>
      <c r="I1" s="32"/>
    </row>
    <row r="2" spans="1:12" ht="53.25" customHeight="1" x14ac:dyDescent="0.35">
      <c r="A2" s="1" t="s">
        <v>9</v>
      </c>
      <c r="B2" s="2" t="s">
        <v>0</v>
      </c>
      <c r="C2" s="3" t="s">
        <v>41</v>
      </c>
      <c r="D2" s="3" t="s">
        <v>42</v>
      </c>
      <c r="E2" s="4" t="s">
        <v>25</v>
      </c>
      <c r="F2" s="4" t="s">
        <v>43</v>
      </c>
      <c r="G2" s="4" t="s">
        <v>44</v>
      </c>
      <c r="H2" s="4" t="s">
        <v>26</v>
      </c>
      <c r="I2" s="4" t="s">
        <v>45</v>
      </c>
    </row>
    <row r="3" spans="1:12" ht="22.5" customHeight="1" x14ac:dyDescent="0.3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16</v>
      </c>
      <c r="I3" s="6" t="s">
        <v>17</v>
      </c>
    </row>
    <row r="4" spans="1:12" ht="30" customHeight="1" x14ac:dyDescent="0.35">
      <c r="A4" s="30" t="s">
        <v>15</v>
      </c>
      <c r="B4" s="31"/>
      <c r="C4" s="9">
        <f>C5+C16</f>
        <v>2719510</v>
      </c>
      <c r="D4" s="9">
        <f>D5+D16</f>
        <v>2477089</v>
      </c>
      <c r="E4" s="9">
        <f>E5+E16</f>
        <v>2974366</v>
      </c>
      <c r="F4" s="9">
        <f>E4-C4</f>
        <v>254856</v>
      </c>
      <c r="G4" s="9">
        <f>E4-D4</f>
        <v>497277</v>
      </c>
      <c r="H4" s="9">
        <f>H5+H16</f>
        <v>2216660</v>
      </c>
      <c r="I4" s="9">
        <f>I5+I16</f>
        <v>2455451</v>
      </c>
    </row>
    <row r="5" spans="1:12" ht="16.5" customHeight="1" x14ac:dyDescent="0.35">
      <c r="A5" s="7" t="s">
        <v>10</v>
      </c>
      <c r="B5" s="8" t="s">
        <v>11</v>
      </c>
      <c r="C5" s="9">
        <f>C6+C8+C15+C13</f>
        <v>835211</v>
      </c>
      <c r="D5" s="9">
        <f t="shared" ref="D5:I5" si="0">D6+D8+D15</f>
        <v>1048000</v>
      </c>
      <c r="E5" s="9">
        <f>E6+E8+E15+E12</f>
        <v>1241000</v>
      </c>
      <c r="F5" s="9">
        <f>F6+F8+F15+F13</f>
        <v>270789</v>
      </c>
      <c r="G5" s="9">
        <f>G6+G8+G15+G12</f>
        <v>193000</v>
      </c>
      <c r="H5" s="9">
        <f t="shared" si="0"/>
        <v>1176000</v>
      </c>
      <c r="I5" s="9">
        <f t="shared" si="0"/>
        <v>1192000</v>
      </c>
    </row>
    <row r="6" spans="1:12" x14ac:dyDescent="0.35">
      <c r="A6" s="11" t="s">
        <v>12</v>
      </c>
      <c r="B6" s="12" t="s">
        <v>8</v>
      </c>
      <c r="C6" s="17">
        <v>65068</v>
      </c>
      <c r="D6" s="17">
        <f t="shared" ref="D6:I6" si="1">D7</f>
        <v>78000</v>
      </c>
      <c r="E6" s="17">
        <f t="shared" si="1"/>
        <v>84000</v>
      </c>
      <c r="F6" s="17">
        <f t="shared" si="1"/>
        <v>18932</v>
      </c>
      <c r="G6" s="17">
        <f t="shared" si="1"/>
        <v>6000</v>
      </c>
      <c r="H6" s="17">
        <f t="shared" si="1"/>
        <v>90000</v>
      </c>
      <c r="I6" s="17">
        <f t="shared" si="1"/>
        <v>97000</v>
      </c>
    </row>
    <row r="7" spans="1:12" x14ac:dyDescent="0.35">
      <c r="A7" s="6" t="s">
        <v>13</v>
      </c>
      <c r="B7" s="16" t="s">
        <v>14</v>
      </c>
      <c r="C7" s="13">
        <v>65068</v>
      </c>
      <c r="D7" s="14">
        <v>78000</v>
      </c>
      <c r="E7" s="14">
        <v>84000</v>
      </c>
      <c r="F7" s="14">
        <f t="shared" ref="F7:F19" si="2">E7-C7</f>
        <v>18932</v>
      </c>
      <c r="G7" s="14">
        <f t="shared" ref="G7:G20" si="3">E7-D7</f>
        <v>6000</v>
      </c>
      <c r="H7" s="14">
        <v>90000</v>
      </c>
      <c r="I7" s="15">
        <v>97000</v>
      </c>
    </row>
    <row r="8" spans="1:12" x14ac:dyDescent="0.35">
      <c r="A8" s="11" t="s">
        <v>30</v>
      </c>
      <c r="B8" s="12" t="s">
        <v>31</v>
      </c>
      <c r="C8" s="17">
        <f t="shared" ref="C8:I8" si="4">C9+C10</f>
        <v>689156</v>
      </c>
      <c r="D8" s="18">
        <f t="shared" si="4"/>
        <v>970000</v>
      </c>
      <c r="E8" s="18">
        <f t="shared" si="4"/>
        <v>1022000</v>
      </c>
      <c r="F8" s="18">
        <f t="shared" si="4"/>
        <v>332844</v>
      </c>
      <c r="G8" s="18">
        <f t="shared" si="4"/>
        <v>52000</v>
      </c>
      <c r="H8" s="18">
        <f t="shared" si="4"/>
        <v>1086000</v>
      </c>
      <c r="I8" s="18">
        <f t="shared" si="4"/>
        <v>1095000</v>
      </c>
    </row>
    <row r="9" spans="1:12" ht="30" x14ac:dyDescent="0.35">
      <c r="A9" s="6" t="s">
        <v>32</v>
      </c>
      <c r="B9" s="16" t="s">
        <v>33</v>
      </c>
      <c r="C9" s="13">
        <v>40272</v>
      </c>
      <c r="D9" s="14">
        <v>165000</v>
      </c>
      <c r="E9" s="14">
        <v>212000</v>
      </c>
      <c r="F9" s="14">
        <f t="shared" si="2"/>
        <v>171728</v>
      </c>
      <c r="G9" s="14">
        <f t="shared" si="3"/>
        <v>47000</v>
      </c>
      <c r="H9" s="14">
        <v>252000</v>
      </c>
      <c r="I9" s="15">
        <v>253000</v>
      </c>
      <c r="L9" s="26"/>
    </row>
    <row r="10" spans="1:12" x14ac:dyDescent="0.35">
      <c r="A10" s="6" t="s">
        <v>34</v>
      </c>
      <c r="B10" s="16" t="s">
        <v>35</v>
      </c>
      <c r="C10" s="13">
        <v>648884</v>
      </c>
      <c r="D10" s="14">
        <v>805000</v>
      </c>
      <c r="E10" s="14">
        <v>810000</v>
      </c>
      <c r="F10" s="14">
        <f t="shared" si="2"/>
        <v>161116</v>
      </c>
      <c r="G10" s="14">
        <f t="shared" si="3"/>
        <v>5000</v>
      </c>
      <c r="H10" s="14">
        <v>834000</v>
      </c>
      <c r="I10" s="15">
        <v>842000</v>
      </c>
    </row>
    <row r="11" spans="1:12" x14ac:dyDescent="0.35">
      <c r="A11" s="28" t="s">
        <v>50</v>
      </c>
      <c r="B11" s="27" t="s">
        <v>51</v>
      </c>
      <c r="C11" s="13"/>
      <c r="D11" s="14"/>
      <c r="E11" s="29">
        <v>135000</v>
      </c>
      <c r="F11" s="29">
        <v>135000</v>
      </c>
      <c r="G11" s="29">
        <v>135000</v>
      </c>
      <c r="H11" s="14"/>
      <c r="I11" s="15"/>
    </row>
    <row r="12" spans="1:12" ht="45" x14ac:dyDescent="0.35">
      <c r="A12" s="6" t="s">
        <v>52</v>
      </c>
      <c r="B12" s="16" t="s">
        <v>53</v>
      </c>
      <c r="C12" s="13"/>
      <c r="D12" s="14"/>
      <c r="E12" s="14">
        <v>135000</v>
      </c>
      <c r="F12" s="14">
        <v>135000</v>
      </c>
      <c r="G12" s="14">
        <v>135000</v>
      </c>
      <c r="H12" s="14"/>
      <c r="I12" s="15"/>
    </row>
    <row r="13" spans="1:12" x14ac:dyDescent="0.35">
      <c r="A13" s="28" t="s">
        <v>46</v>
      </c>
      <c r="B13" s="27" t="s">
        <v>47</v>
      </c>
      <c r="C13" s="13">
        <v>23987</v>
      </c>
      <c r="D13" s="14">
        <v>0</v>
      </c>
      <c r="E13" s="14">
        <v>0</v>
      </c>
      <c r="F13" s="14">
        <v>-23987</v>
      </c>
      <c r="G13" s="14"/>
      <c r="H13" s="14"/>
      <c r="I13" s="15"/>
    </row>
    <row r="14" spans="1:12" ht="60" x14ac:dyDescent="0.35">
      <c r="A14" s="6" t="s">
        <v>48</v>
      </c>
      <c r="B14" s="16" t="s">
        <v>49</v>
      </c>
      <c r="C14" s="13">
        <v>23987</v>
      </c>
      <c r="D14" s="14">
        <v>0</v>
      </c>
      <c r="E14" s="14">
        <v>0</v>
      </c>
      <c r="F14" s="14">
        <v>-23987</v>
      </c>
      <c r="G14" s="14"/>
      <c r="H14" s="14"/>
      <c r="I14" s="15"/>
    </row>
    <row r="15" spans="1:12" x14ac:dyDescent="0.35">
      <c r="A15" s="11" t="s">
        <v>36</v>
      </c>
      <c r="B15" s="12" t="s">
        <v>37</v>
      </c>
      <c r="C15" s="17">
        <v>57000</v>
      </c>
      <c r="D15" s="18">
        <v>0</v>
      </c>
      <c r="E15" s="18">
        <v>0</v>
      </c>
      <c r="F15" s="18">
        <f t="shared" si="2"/>
        <v>-57000</v>
      </c>
      <c r="G15" s="18">
        <f t="shared" si="3"/>
        <v>0</v>
      </c>
      <c r="H15" s="18">
        <v>0</v>
      </c>
      <c r="I15" s="19">
        <v>0</v>
      </c>
    </row>
    <row r="16" spans="1:12" s="10" customFormat="1" ht="28.5" customHeight="1" x14ac:dyDescent="0.3">
      <c r="A16" s="7" t="s">
        <v>23</v>
      </c>
      <c r="B16" s="8" t="s">
        <v>18</v>
      </c>
      <c r="C16" s="9">
        <f>SUM(C18:C23)</f>
        <v>1884299</v>
      </c>
      <c r="D16" s="9">
        <f>SUM(D18:D23)</f>
        <v>1429089</v>
      </c>
      <c r="E16" s="9">
        <f>SUM(E18:E23)</f>
        <v>1733366</v>
      </c>
      <c r="F16" s="9">
        <f t="shared" si="2"/>
        <v>-150933</v>
      </c>
      <c r="G16" s="9">
        <f t="shared" si="3"/>
        <v>304277</v>
      </c>
      <c r="H16" s="9">
        <f>SUM(H18:H23)</f>
        <v>1040660</v>
      </c>
      <c r="I16" s="9">
        <f>SUM(I18:I23)</f>
        <v>1263451</v>
      </c>
    </row>
    <row r="17" spans="1:9" s="10" customFormat="1" ht="30" x14ac:dyDescent="0.3">
      <c r="A17" s="24" t="s">
        <v>24</v>
      </c>
      <c r="B17" s="20" t="s">
        <v>19</v>
      </c>
      <c r="C17" s="13">
        <f>C18+C19+C20+C21</f>
        <v>1884299</v>
      </c>
      <c r="D17" s="13">
        <f>D18+D19+D20+D21</f>
        <v>1429089</v>
      </c>
      <c r="E17" s="13">
        <f>E18+E19+E20+E21</f>
        <v>1733366</v>
      </c>
      <c r="F17" s="14">
        <f t="shared" si="2"/>
        <v>-150933</v>
      </c>
      <c r="G17" s="23">
        <f t="shared" si="3"/>
        <v>304277</v>
      </c>
      <c r="H17" s="13">
        <f>H18+H19+H20+H21</f>
        <v>1040660</v>
      </c>
      <c r="I17" s="13">
        <f>I18+I19+I20+I21</f>
        <v>1263451</v>
      </c>
    </row>
    <row r="18" spans="1:9" s="22" customFormat="1" ht="30" x14ac:dyDescent="0.3">
      <c r="A18" s="24" t="s">
        <v>27</v>
      </c>
      <c r="B18" s="21" t="s">
        <v>20</v>
      </c>
      <c r="C18" s="13">
        <v>921000</v>
      </c>
      <c r="D18" s="23">
        <v>126911</v>
      </c>
      <c r="E18" s="23">
        <v>131283</v>
      </c>
      <c r="F18" s="14">
        <f>E18-C18</f>
        <v>-789717</v>
      </c>
      <c r="G18" s="23">
        <f t="shared" si="3"/>
        <v>4372</v>
      </c>
      <c r="H18" s="23">
        <v>131312</v>
      </c>
      <c r="I18" s="23">
        <v>131357</v>
      </c>
    </row>
    <row r="19" spans="1:9" s="22" customFormat="1" ht="30" x14ac:dyDescent="0.3">
      <c r="A19" s="24" t="s">
        <v>28</v>
      </c>
      <c r="B19" s="21" t="s">
        <v>21</v>
      </c>
      <c r="C19" s="13">
        <v>848349</v>
      </c>
      <c r="D19" s="23">
        <v>0</v>
      </c>
      <c r="E19" s="14">
        <v>0</v>
      </c>
      <c r="F19" s="14">
        <f t="shared" si="2"/>
        <v>-848349</v>
      </c>
      <c r="G19" s="14">
        <f t="shared" si="3"/>
        <v>0</v>
      </c>
      <c r="H19" s="14">
        <v>0</v>
      </c>
      <c r="I19" s="15">
        <v>0</v>
      </c>
    </row>
    <row r="20" spans="1:9" s="22" customFormat="1" ht="30" x14ac:dyDescent="0.3">
      <c r="A20" s="24" t="s">
        <v>29</v>
      </c>
      <c r="B20" s="21" t="s">
        <v>22</v>
      </c>
      <c r="C20" s="13">
        <v>114950</v>
      </c>
      <c r="D20" s="23">
        <v>138178</v>
      </c>
      <c r="E20" s="14">
        <v>163046</v>
      </c>
      <c r="F20" s="14">
        <f>E20-C20</f>
        <v>48096</v>
      </c>
      <c r="G20" s="14">
        <f t="shared" si="3"/>
        <v>24868</v>
      </c>
      <c r="H20" s="14">
        <v>177958</v>
      </c>
      <c r="I20" s="15">
        <v>184202</v>
      </c>
    </row>
    <row r="21" spans="1:9" s="22" customFormat="1" x14ac:dyDescent="0.3">
      <c r="A21" s="24" t="s">
        <v>38</v>
      </c>
      <c r="B21" s="21" t="s">
        <v>39</v>
      </c>
      <c r="C21" s="13">
        <v>0</v>
      </c>
      <c r="D21" s="23">
        <v>1164000</v>
      </c>
      <c r="E21" s="14">
        <v>1439037</v>
      </c>
      <c r="F21" s="14">
        <f>E21-C21</f>
        <v>1439037</v>
      </c>
      <c r="G21" s="14"/>
      <c r="H21" s="14">
        <v>731390</v>
      </c>
      <c r="I21" s="14">
        <v>947892</v>
      </c>
    </row>
    <row r="22" spans="1:9" s="22" customFormat="1" ht="22.5" customHeight="1" x14ac:dyDescent="0.3">
      <c r="A22" s="24"/>
      <c r="B22" s="21"/>
      <c r="C22" s="13"/>
      <c r="D22" s="23"/>
      <c r="E22" s="14"/>
      <c r="F22" s="14"/>
      <c r="G22" s="14"/>
      <c r="H22" s="14"/>
      <c r="I22" s="15"/>
    </row>
    <row r="23" spans="1:9" s="22" customFormat="1" ht="38.25" customHeight="1" x14ac:dyDescent="0.3">
      <c r="A23" s="24"/>
      <c r="B23" s="21"/>
      <c r="C23" s="13"/>
      <c r="D23" s="23"/>
      <c r="E23" s="14"/>
      <c r="F23" s="14"/>
      <c r="G23" s="14"/>
      <c r="H23" s="14"/>
      <c r="I23" s="14"/>
    </row>
  </sheetData>
  <autoFilter ref="A3:I15"/>
  <mergeCells count="2">
    <mergeCell ref="A4:B4"/>
    <mergeCell ref="A1:I1"/>
  </mergeCells>
  <pageMargins left="0.70866141732283472" right="0" top="0.43" bottom="0.31" header="0.2" footer="0.31496062992125984"/>
  <pageSetup paperSize="9" scale="53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2021</cp:lastModifiedBy>
  <cp:lastPrinted>2020-11-12T06:44:12Z</cp:lastPrinted>
  <dcterms:created xsi:type="dcterms:W3CDTF">2016-10-27T13:58:29Z</dcterms:created>
  <dcterms:modified xsi:type="dcterms:W3CDTF">2024-12-13T09:53:00Z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